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'!$A$1:$B$6</definedName>
    <definedName name="Excel_BuiltIn_Print_Area_1_1">#REF!</definedName>
    <definedName name="Excel_BuiltIn_Print_Area_1_1_1" localSheetId="0">'valori contract '!$A$1:$B$6</definedName>
    <definedName name="Excel_BuiltIn_Print_Area_1_1_1">#REF!</definedName>
    <definedName name="Excel_BuiltIn_Print_Area_1_1_1_1" localSheetId="0">'valori contract '!$A$1:$B$6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'!$A$1:$X$16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<sst xmlns="http://schemas.openxmlformats.org/spreadsheetml/2006/main" count="39" uniqueCount="39">
  <si>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</si>
  <si>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</si>
  <si>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</si>
  <si>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</si>
  <si>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</si>
  <si>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</si>
  <si>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</si>
  <si>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</si>
  <si>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</si>
  <si>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</si>
  <si>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</si>
  <si>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</si>
  <si>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</si>
  <si>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</si>
  <si>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</si>
  <si>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</si>
  <si>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</si>
  <si>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</si>
  <si>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</si>
  <si>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</si>
  <si>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</si>
  <si>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IUNIE 2023</t>
  </si>
  <si>
    <t>TOTAL TRIM.I 2023</t>
  </si>
  <si>
    <t>TOTAL TRIM.II 2023</t>
  </si>
  <si>
    <t>MARTIE 2023 (VALIDAT)</t>
  </si>
  <si>
    <t xml:space="preserve">MAI 2023 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</si>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</sst>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SheetLayoutView="75" zoomScalePageLayoutView="0" workbookViewId="0" topLeftCell="A1">
      <pane xSplit="2" topLeftCell="P1" activePane="topRight" state="frozen"/>
      <selection pane="topLeft" activeCell="A1" sqref="A1"/>
      <selection pane="topRight" activeCell="A4" sqref="A4:IV4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14.57421875" style="8" customWidth="1"/>
    <col min="26" max="26" width="10.28125" style="6" customWidth="1"/>
    <col min="27" max="27" width="9.8515625" style="6" bestFit="1" customWidth="1"/>
    <col min="28" max="16384" width="9.140625" style="6" customWidth="1"/>
  </cols>
  <sheetData>
    <row r="1" spans="2:21" ht="2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24" customHeight="1">
      <c r="B2" s="5" t="s">
        <v>18</v>
      </c>
      <c r="C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>
      <c r="A3" s="10"/>
      <c r="B3" s="2" t="s">
        <v>14</v>
      </c>
      <c r="C3" s="11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0.25">
      <c r="A4" s="10"/>
      <c r="B4" s="11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7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4" ht="111.75" customHeight="1">
      <c r="A6" s="15" t="s">
        <v>0</v>
      </c>
      <c r="B6" s="16" t="s">
        <v>1</v>
      </c>
      <c r="C6" s="15" t="s">
        <v>10</v>
      </c>
      <c r="D6" s="17" t="s">
        <v>19</v>
      </c>
      <c r="E6" s="17" t="s">
        <v>20</v>
      </c>
      <c r="F6" s="17" t="s">
        <v>24</v>
      </c>
      <c r="G6" s="17" t="s">
        <v>22</v>
      </c>
      <c r="H6" s="17" t="s">
        <v>26</v>
      </c>
      <c r="I6" s="17" t="s">
        <v>25</v>
      </c>
      <c r="J6" s="17" t="s">
        <v>27</v>
      </c>
      <c r="K6" s="17" t="s">
        <v>21</v>
      </c>
      <c r="L6" s="17" t="s">
        <v>23</v>
      </c>
      <c r="M6" s="17" t="s">
        <v>28</v>
      </c>
      <c r="N6" s="24" t="s">
        <v>31</v>
      </c>
      <c r="O6" s="24" t="s">
        <v>32</v>
      </c>
      <c r="P6" s="24" t="s">
        <v>33</v>
      </c>
      <c r="Q6" s="24" t="s">
        <v>34</v>
      </c>
      <c r="R6" s="24" t="s">
        <v>35</v>
      </c>
      <c r="S6" s="24" t="s">
        <v>36</v>
      </c>
      <c r="T6" s="24" t="s">
        <v>37</v>
      </c>
      <c r="U6" s="24" t="s">
        <v>38</v>
      </c>
      <c r="V6" s="17" t="s">
        <v>17</v>
      </c>
      <c r="W6" s="17" t="s">
        <v>29</v>
      </c>
      <c r="X6" s="17" t="s">
        <v>30</v>
      </c>
    </row>
    <row r="7" spans="1:24" ht="39.75" customHeight="1">
      <c r="A7" s="18">
        <v>1</v>
      </c>
      <c r="B7" s="4" t="s">
        <v>15</v>
      </c>
      <c r="C7" s="4" t="s">
        <v>16</v>
      </c>
      <c r="D7" s="26">
        <v>4100</v>
      </c>
      <c r="E7" s="26">
        <v>6510</v>
      </c>
      <c r="F7" s="26">
        <v>4010</v>
      </c>
      <c r="G7" s="26">
        <f aca="true" t="shared" si="0" ref="G7:G12">F7+E7+D7</f>
        <v>14620</v>
      </c>
      <c r="H7" s="26">
        <v>4112.17</v>
      </c>
      <c r="I7" s="26">
        <v>10762.17</v>
      </c>
      <c r="J7" s="26">
        <v>147.83</v>
      </c>
      <c r="K7" s="26">
        <f>4112.16-6.5</f>
        <v>4105.66</v>
      </c>
      <c r="L7" s="26">
        <f aca="true" t="shared" si="1" ref="L7:L12">+K7+I7+H7</f>
        <v>18980</v>
      </c>
      <c r="M7" s="26">
        <f aca="true" t="shared" si="2" ref="M7:M12">L7+J7</f>
        <v>19127.83</v>
      </c>
      <c r="N7" s="26">
        <v>4405.53</v>
      </c>
      <c r="O7" s="26">
        <v>4405.53</v>
      </c>
      <c r="P7" s="26">
        <v>4405.54</v>
      </c>
      <c r="Q7" s="26">
        <f aca="true" t="shared" si="3" ref="Q7:Q12">N7+O7+P7</f>
        <v>13216.599999999999</v>
      </c>
      <c r="R7" s="26">
        <v>3989.26</v>
      </c>
      <c r="S7" s="26">
        <v>3989.26</v>
      </c>
      <c r="T7" s="26">
        <f>1994.62-0.14</f>
        <v>1994.4799999999998</v>
      </c>
      <c r="U7" s="26">
        <f aca="true" t="shared" si="4" ref="U7:U12">R7+S7+T7</f>
        <v>9973</v>
      </c>
      <c r="V7" s="26">
        <f aca="true" t="shared" si="5" ref="V7:V12">U7+Q7+L7+G7</f>
        <v>56789.6</v>
      </c>
      <c r="W7" s="26">
        <f aca="true" t="shared" si="6" ref="W7:W12">J7</f>
        <v>147.83</v>
      </c>
      <c r="X7" s="26">
        <f aca="true" t="shared" si="7" ref="X7:X12">V7+W7</f>
        <v>56937.43</v>
      </c>
    </row>
    <row r="8" spans="1:24" ht="39.75" customHeight="1">
      <c r="A8" s="18">
        <v>2</v>
      </c>
      <c r="B8" s="4" t="s">
        <v>3</v>
      </c>
      <c r="C8" s="4" t="s">
        <v>11</v>
      </c>
      <c r="D8" s="26">
        <v>1800</v>
      </c>
      <c r="E8" s="26">
        <v>1800</v>
      </c>
      <c r="F8" s="26">
        <v>2840</v>
      </c>
      <c r="G8" s="26">
        <f t="shared" si="0"/>
        <v>6440</v>
      </c>
      <c r="H8" s="26">
        <v>1840</v>
      </c>
      <c r="I8" s="26">
        <v>4764.62</v>
      </c>
      <c r="J8" s="26">
        <v>0</v>
      </c>
      <c r="K8" s="26">
        <f>1842.31-6.93</f>
        <v>1835.3799999999999</v>
      </c>
      <c r="L8" s="26">
        <f t="shared" si="1"/>
        <v>8440</v>
      </c>
      <c r="M8" s="26">
        <f t="shared" si="2"/>
        <v>8440</v>
      </c>
      <c r="N8" s="26">
        <v>1995.32</v>
      </c>
      <c r="O8" s="26">
        <v>1995.32</v>
      </c>
      <c r="P8" s="26">
        <v>1995.3300000000006</v>
      </c>
      <c r="Q8" s="26">
        <f t="shared" si="3"/>
        <v>5985.97</v>
      </c>
      <c r="R8" s="26">
        <v>1806.78</v>
      </c>
      <c r="S8" s="26">
        <v>1806.78</v>
      </c>
      <c r="T8" s="26">
        <f>903.4-32.43</f>
        <v>870.97</v>
      </c>
      <c r="U8" s="26">
        <f t="shared" si="4"/>
        <v>4484.53</v>
      </c>
      <c r="V8" s="26">
        <f t="shared" si="5"/>
        <v>25350.5</v>
      </c>
      <c r="W8" s="26">
        <f t="shared" si="6"/>
        <v>0</v>
      </c>
      <c r="X8" s="26">
        <f t="shared" si="7"/>
        <v>25350.5</v>
      </c>
    </row>
    <row r="9" spans="1:24" ht="39.75" customHeight="1">
      <c r="A9" s="18">
        <v>3</v>
      </c>
      <c r="B9" s="4" t="s">
        <v>4</v>
      </c>
      <c r="C9" s="4" t="s">
        <v>12</v>
      </c>
      <c r="D9" s="26">
        <v>960</v>
      </c>
      <c r="E9" s="26">
        <v>2440</v>
      </c>
      <c r="F9" s="26">
        <v>3080</v>
      </c>
      <c r="G9" s="26">
        <f t="shared" si="0"/>
        <v>6480</v>
      </c>
      <c r="H9" s="26">
        <v>960</v>
      </c>
      <c r="I9" s="26">
        <v>3611.2599999999998</v>
      </c>
      <c r="J9" s="26">
        <v>0</v>
      </c>
      <c r="K9" s="26">
        <f>965.62-16.88</f>
        <v>948.74</v>
      </c>
      <c r="L9" s="26">
        <f t="shared" si="1"/>
        <v>5520</v>
      </c>
      <c r="M9" s="26">
        <f t="shared" si="2"/>
        <v>5520</v>
      </c>
      <c r="N9" s="26">
        <v>1032.06</v>
      </c>
      <c r="O9" s="26">
        <v>1032.06</v>
      </c>
      <c r="P9" s="26">
        <v>1032.0700000000002</v>
      </c>
      <c r="Q9" s="26">
        <f t="shared" si="3"/>
        <v>3096.19</v>
      </c>
      <c r="R9" s="26">
        <v>934.54</v>
      </c>
      <c r="S9" s="26">
        <v>934.54</v>
      </c>
      <c r="T9" s="26">
        <f>467.28-20.15</f>
        <v>447.13</v>
      </c>
      <c r="U9" s="26">
        <f t="shared" si="4"/>
        <v>2316.21</v>
      </c>
      <c r="V9" s="26">
        <f t="shared" si="5"/>
        <v>17412.4</v>
      </c>
      <c r="W9" s="26">
        <f t="shared" si="6"/>
        <v>0</v>
      </c>
      <c r="X9" s="26">
        <f t="shared" si="7"/>
        <v>17412.4</v>
      </c>
    </row>
    <row r="10" spans="1:24" ht="39.75" customHeight="1">
      <c r="A10" s="18">
        <v>4</v>
      </c>
      <c r="B10" s="4" t="s">
        <v>5</v>
      </c>
      <c r="C10" s="4" t="s">
        <v>13</v>
      </c>
      <c r="D10" s="26">
        <v>920</v>
      </c>
      <c r="E10" s="26">
        <v>2360</v>
      </c>
      <c r="F10" s="26">
        <v>960</v>
      </c>
      <c r="G10" s="26">
        <f t="shared" si="0"/>
        <v>4240</v>
      </c>
      <c r="H10" s="26">
        <v>920</v>
      </c>
      <c r="I10" s="26">
        <v>2785.84</v>
      </c>
      <c r="J10" s="26">
        <v>0</v>
      </c>
      <c r="K10" s="26">
        <f>952.92-18.76</f>
        <v>934.16</v>
      </c>
      <c r="L10" s="26">
        <f t="shared" si="1"/>
        <v>4640</v>
      </c>
      <c r="M10" s="26">
        <f t="shared" si="2"/>
        <v>4640</v>
      </c>
      <c r="N10" s="26">
        <v>1032.06</v>
      </c>
      <c r="O10" s="26">
        <v>1032.06</v>
      </c>
      <c r="P10" s="26">
        <v>1032.0700000000002</v>
      </c>
      <c r="Q10" s="26">
        <f t="shared" si="3"/>
        <v>3096.19</v>
      </c>
      <c r="R10" s="26">
        <v>934.54</v>
      </c>
      <c r="S10" s="26">
        <v>934.54</v>
      </c>
      <c r="T10" s="26">
        <f>467.28-20.15</f>
        <v>447.13</v>
      </c>
      <c r="U10" s="26">
        <f t="shared" si="4"/>
        <v>2316.21</v>
      </c>
      <c r="V10" s="26">
        <f t="shared" si="5"/>
        <v>14292.4</v>
      </c>
      <c r="W10" s="26">
        <f t="shared" si="6"/>
        <v>0</v>
      </c>
      <c r="X10" s="26">
        <f t="shared" si="7"/>
        <v>14292.4</v>
      </c>
    </row>
    <row r="11" spans="1:27" ht="39.75" customHeight="1">
      <c r="A11" s="18">
        <v>5</v>
      </c>
      <c r="B11" s="4" t="s">
        <v>7</v>
      </c>
      <c r="C11" s="4" t="s">
        <v>9</v>
      </c>
      <c r="D11" s="26">
        <v>10000</v>
      </c>
      <c r="E11" s="26">
        <v>10540</v>
      </c>
      <c r="F11" s="26">
        <v>15270</v>
      </c>
      <c r="G11" s="26">
        <f t="shared" si="0"/>
        <v>35810</v>
      </c>
      <c r="H11" s="26">
        <v>10620</v>
      </c>
      <c r="I11" s="26">
        <v>17540.399999999998</v>
      </c>
      <c r="J11" s="26">
        <v>0</v>
      </c>
      <c r="K11" s="26">
        <f>17470.19-0.78</f>
        <v>17469.41</v>
      </c>
      <c r="L11" s="26">
        <f t="shared" si="1"/>
        <v>45629.81</v>
      </c>
      <c r="M11" s="26">
        <f t="shared" si="2"/>
        <v>45629.81</v>
      </c>
      <c r="N11" s="26">
        <v>19058.76</v>
      </c>
      <c r="O11" s="26">
        <v>19058.76</v>
      </c>
      <c r="P11" s="26">
        <v>19058.760000000006</v>
      </c>
      <c r="Q11" s="26">
        <f t="shared" si="3"/>
        <v>57176.28</v>
      </c>
      <c r="R11" s="26">
        <v>17257.92</v>
      </c>
      <c r="S11" s="26">
        <v>17257.92</v>
      </c>
      <c r="T11" s="26">
        <f>8628.95-6.37</f>
        <v>8622.58</v>
      </c>
      <c r="U11" s="26">
        <f t="shared" si="4"/>
        <v>43138.42</v>
      </c>
      <c r="V11" s="26">
        <f t="shared" si="5"/>
        <v>181754.51</v>
      </c>
      <c r="W11" s="26">
        <f t="shared" si="6"/>
        <v>0</v>
      </c>
      <c r="X11" s="26">
        <f t="shared" si="7"/>
        <v>181754.51</v>
      </c>
      <c r="AA11" s="19"/>
    </row>
    <row r="12" spans="1:27" ht="39.75" customHeight="1">
      <c r="A12" s="18">
        <v>6</v>
      </c>
      <c r="B12" s="4" t="s">
        <v>6</v>
      </c>
      <c r="C12" s="4" t="s">
        <v>8</v>
      </c>
      <c r="D12" s="26">
        <v>13740</v>
      </c>
      <c r="E12" s="26">
        <v>15540</v>
      </c>
      <c r="F12" s="26">
        <v>15630</v>
      </c>
      <c r="G12" s="26">
        <f t="shared" si="0"/>
        <v>44910</v>
      </c>
      <c r="H12" s="26">
        <v>18320</v>
      </c>
      <c r="I12" s="26">
        <v>15592.58</v>
      </c>
      <c r="J12" s="26">
        <v>0</v>
      </c>
      <c r="K12" s="26">
        <f>15532.6-2.79</f>
        <v>15529.81</v>
      </c>
      <c r="L12" s="26">
        <f t="shared" si="1"/>
        <v>49442.39</v>
      </c>
      <c r="M12" s="26">
        <f t="shared" si="2"/>
        <v>49442.39</v>
      </c>
      <c r="N12" s="26">
        <v>17476.269999999997</v>
      </c>
      <c r="O12" s="26">
        <v>17476.269999999997</v>
      </c>
      <c r="P12" s="26">
        <v>17476.23000000001</v>
      </c>
      <c r="Q12" s="26">
        <f t="shared" si="3"/>
        <v>52428.770000000004</v>
      </c>
      <c r="R12" s="26">
        <v>15824.96</v>
      </c>
      <c r="S12" s="26">
        <v>15824.96</v>
      </c>
      <c r="T12" s="26">
        <f>7912.47-19.76</f>
        <v>7892.71</v>
      </c>
      <c r="U12" s="26">
        <f t="shared" si="4"/>
        <v>39542.63</v>
      </c>
      <c r="V12" s="26">
        <f t="shared" si="5"/>
        <v>186323.78999999998</v>
      </c>
      <c r="W12" s="26">
        <f t="shared" si="6"/>
        <v>0</v>
      </c>
      <c r="X12" s="26">
        <f t="shared" si="7"/>
        <v>186323.78999999998</v>
      </c>
      <c r="AA12" s="19"/>
    </row>
    <row r="13" spans="1:25" ht="33" customHeight="1">
      <c r="A13" s="20"/>
      <c r="B13" s="21" t="s">
        <v>2</v>
      </c>
      <c r="C13" s="21"/>
      <c r="D13" s="3">
        <f aca="true" t="shared" si="8" ref="D13:X13">SUM(D7:D12)</f>
        <v>31520</v>
      </c>
      <c r="E13" s="3">
        <f t="shared" si="8"/>
        <v>39190</v>
      </c>
      <c r="F13" s="3">
        <f t="shared" si="8"/>
        <v>41790</v>
      </c>
      <c r="G13" s="3">
        <f t="shared" si="8"/>
        <v>112500</v>
      </c>
      <c r="H13" s="3">
        <f t="shared" si="8"/>
        <v>36772.17</v>
      </c>
      <c r="I13" s="3">
        <f t="shared" si="8"/>
        <v>55056.869999999995</v>
      </c>
      <c r="J13" s="3">
        <f t="shared" si="8"/>
        <v>147.83</v>
      </c>
      <c r="K13" s="3">
        <f t="shared" si="8"/>
        <v>40823.159999999996</v>
      </c>
      <c r="L13" s="3">
        <f t="shared" si="8"/>
        <v>132652.2</v>
      </c>
      <c r="M13" s="3">
        <f t="shared" si="8"/>
        <v>132800.03</v>
      </c>
      <c r="N13" s="3">
        <f t="shared" si="8"/>
        <v>44999.99999999999</v>
      </c>
      <c r="O13" s="3">
        <f t="shared" si="8"/>
        <v>44999.99999999999</v>
      </c>
      <c r="P13" s="3">
        <f t="shared" si="8"/>
        <v>45000.000000000015</v>
      </c>
      <c r="Q13" s="3">
        <f t="shared" si="8"/>
        <v>135000</v>
      </c>
      <c r="R13" s="3">
        <f t="shared" si="8"/>
        <v>40748</v>
      </c>
      <c r="S13" s="3">
        <f t="shared" si="8"/>
        <v>40748</v>
      </c>
      <c r="T13" s="3">
        <f t="shared" si="8"/>
        <v>20275</v>
      </c>
      <c r="U13" s="3">
        <f t="shared" si="8"/>
        <v>101771</v>
      </c>
      <c r="V13" s="3">
        <f t="shared" si="8"/>
        <v>481923.2</v>
      </c>
      <c r="W13" s="3">
        <f t="shared" si="8"/>
        <v>147.83</v>
      </c>
      <c r="X13" s="3">
        <f t="shared" si="8"/>
        <v>482071.02999999997</v>
      </c>
      <c r="Y13" s="25"/>
    </row>
    <row r="14" spans="4:25" s="22" customFormat="1" ht="19.5" customHeight="1">
      <c r="D14" s="1"/>
      <c r="E14" s="1"/>
      <c r="F14" s="1"/>
      <c r="V14" s="7"/>
      <c r="Y14" s="8"/>
    </row>
    <row r="15" spans="4:25" s="22" customFormat="1" ht="19.5" customHeight="1">
      <c r="D15" s="1"/>
      <c r="V15" s="7"/>
      <c r="Y15" s="8"/>
    </row>
    <row r="16" spans="2:25" s="22" customFormat="1" ht="19.5" customHeight="1">
      <c r="B16" s="2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7"/>
      <c r="Y16" s="8"/>
    </row>
    <row r="17" spans="2:21" ht="2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26" spans="7:21" ht="20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2023-07-18T09:37:28Z</dcterms:modified>
  <cp:category/>
  <cp:version/>
  <cp:contentType/>
  <cp:contentStatus/>
</cp:coreProperties>
</file>